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 activeTab="1"/>
  </bookViews>
  <sheets>
    <sheet name="DESCARGA DE RESPONSABILIDAD" sheetId="3" r:id="rId1"/>
    <sheet name="Punto de Equilibrio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Fill" hidden="1">#REF!</definedName>
    <definedName name="año" localSheetId="0">#REF!</definedName>
    <definedName name="año">#REF!</definedName>
    <definedName name="Category" localSheetId="0">#REF!</definedName>
    <definedName name="Category">#REF!</definedName>
    <definedName name="CIQWBGuid" hidden="1">"2cd8126d-26c3-430c-b7fa-a069e3a1fc62"</definedName>
    <definedName name="CORE_SF">'[1]ISO 22301 Auditor Checklist'!#REF!</definedName>
    <definedName name="End_Bal">'[2]Amortización Francés'!$J$21:$J$38</definedName>
    <definedName name="Feriados">'[3]Días Festivos y Laborables'!$C$4:$C$65</definedName>
    <definedName name="Interest_Rate">'[2]Amortización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'[2]Amortización Francés'!$E$8</definedName>
    <definedName name="Loan_Start">'[2]Amortización Francés'!$E$12</definedName>
    <definedName name="Loan_Years">'[2]Amortización Francés'!$E$10</definedName>
    <definedName name="Number_of_Payments">MATCH(0.01,End_Bal,-1)+1</definedName>
    <definedName name="Ref_2" localSheetId="0">[4]Diario!$F$6</definedName>
    <definedName name="Ref_2">[5]Diario!$F$6</definedName>
    <definedName name="Relación">OFFSET([6]!Ref.,1,0,COUNTA('[6]Gastos ingresos'!$B$1:$B$65536)-COUNTA('[6]Gastos ingresos'!$B$11:[6]!Ref.),1)</definedName>
    <definedName name="Transaction" localSheetId="0">#REF!</definedName>
    <definedName name="Transaction">#REF!</definedName>
    <definedName name="Type" localSheetId="0">'[7]Maintenance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7" i="1" l="1"/>
  <c r="G27" i="1" s="1"/>
  <c r="D27" i="1"/>
  <c r="C27" i="1"/>
  <c r="G26" i="1"/>
  <c r="F26" i="1"/>
  <c r="E26" i="1"/>
  <c r="D26" i="1"/>
  <c r="C26" i="1"/>
  <c r="G25" i="1"/>
  <c r="E25" i="1"/>
  <c r="D25" i="1"/>
  <c r="C25" i="1"/>
  <c r="F25" i="1" s="1"/>
  <c r="E24" i="1"/>
  <c r="D24" i="1"/>
  <c r="G24" i="1" s="1"/>
  <c r="C24" i="1"/>
  <c r="E23" i="1"/>
  <c r="G23" i="1" s="1"/>
  <c r="D23" i="1"/>
  <c r="C23" i="1"/>
  <c r="G22" i="1"/>
  <c r="F22" i="1"/>
  <c r="E22" i="1"/>
  <c r="D22" i="1"/>
  <c r="C22" i="1"/>
  <c r="G21" i="1"/>
  <c r="E21" i="1"/>
  <c r="D21" i="1"/>
  <c r="C21" i="1"/>
  <c r="F21" i="1" s="1"/>
  <c r="E20" i="1"/>
  <c r="D20" i="1"/>
  <c r="G20" i="1" s="1"/>
  <c r="C20" i="1"/>
  <c r="E19" i="1"/>
  <c r="G19" i="1" s="1"/>
  <c r="D19" i="1"/>
  <c r="C19" i="1"/>
  <c r="G18" i="1"/>
  <c r="F18" i="1"/>
  <c r="E18" i="1"/>
  <c r="D18" i="1"/>
  <c r="C18" i="1"/>
  <c r="G17" i="1"/>
  <c r="E17" i="1"/>
  <c r="D17" i="1"/>
  <c r="C17" i="1"/>
  <c r="F17" i="1" s="1"/>
  <c r="C10" i="1"/>
  <c r="C12" i="1" s="1"/>
  <c r="C13" i="1" s="1"/>
  <c r="C11" i="1" l="1"/>
  <c r="F19" i="1"/>
  <c r="F23" i="1"/>
  <c r="F27" i="1"/>
  <c r="F20" i="1"/>
  <c r="F24" i="1"/>
</calcChain>
</file>

<file path=xl/sharedStrings.xml><?xml version="1.0" encoding="utf-8"?>
<sst xmlns="http://schemas.openxmlformats.org/spreadsheetml/2006/main" count="19" uniqueCount="19">
  <si>
    <t>ANÁLISIS DE PUNTO DE EQUILIBRIO</t>
  </si>
  <si>
    <t>DATOS DE ENTRADA</t>
  </si>
  <si>
    <t>Precio de Venta Unitario</t>
  </si>
  <si>
    <t>Costo Variable Unitario</t>
  </si>
  <si>
    <t>Costos Fijos Totales</t>
  </si>
  <si>
    <t>CÁLCULOS</t>
  </si>
  <si>
    <t>Margen de Contribución Unit.</t>
  </si>
  <si>
    <t>Margen de Contribución %</t>
  </si>
  <si>
    <t>PUNTO DE EQUILIBRIO (unidades)</t>
  </si>
  <si>
    <t>PUNTO DE EQUILIBRIO ($ ventas)</t>
  </si>
  <si>
    <t>ANÁLISIS DE ESCENARIOS</t>
  </si>
  <si>
    <t>Unidades</t>
  </si>
  <si>
    <t>Ingresos</t>
  </si>
  <si>
    <t>Costos Variables</t>
  </si>
  <si>
    <t>Costos Fijos</t>
  </si>
  <si>
    <t>Utilidad</t>
  </si>
  <si>
    <t>Costos Totales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</si>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</sst>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#,##0.00"/>
    <numFmt numFmtId="165" formatCode="\$#,##0"/>
    <numFmt numFmtId="166" formatCode="\$#,##0;&quot;($&quot;#,##0\);\-"/>
  </numFmts>
  <fonts count="18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2"/>
      <name val="Cambria"/>
      <family val="1"/>
    </font>
    <font>
      <b/>
      <sz val="11"/>
      <color rgb="FFFFFFFF"/>
      <name val="Cambria"/>
      <family val="1"/>
    </font>
    <font>
      <sz val="12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sz val="14"/>
      <color rgb="FF0000FF"/>
      <name val="Cambria"/>
      <family val="1"/>
    </font>
    <font>
      <sz val="14"/>
      <color rgb="FF000000"/>
      <name val="Cambria"/>
      <family val="1"/>
    </font>
    <font>
      <b/>
      <sz val="14"/>
      <color rgb="FFC00000"/>
      <name val="Cambria"/>
      <family val="1"/>
    </font>
    <font>
      <b/>
      <sz val="12"/>
      <color theme="0"/>
      <name val="Cambria"/>
      <family val="1"/>
    </font>
    <font>
      <b/>
      <sz val="13.5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28"/>
      <color theme="0"/>
      <name val="Cambria"/>
      <family val="1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472C4"/>
        <bgColor rgb="FF666699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/>
    <xf numFmtId="0" fontId="17" fillId="0" borderId="0"/>
  </cellStyleXfs>
  <cellXfs count="35"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9" xfId="0" applyBorder="1"/>
    <xf numFmtId="0" fontId="4" fillId="0" borderId="0" xfId="0" applyFont="1" applyBorder="1"/>
    <xf numFmtId="0" fontId="5" fillId="0" borderId="1" xfId="0" applyFont="1" applyBorder="1"/>
    <xf numFmtId="0" fontId="8" fillId="0" borderId="1" xfId="0" applyFont="1" applyBorder="1"/>
    <xf numFmtId="164" fontId="7" fillId="0" borderId="1" xfId="0" applyNumberFormat="1" applyFont="1" applyBorder="1" applyAlignment="1">
      <alignment horizontal="right" vertical="center"/>
    </xf>
    <xf numFmtId="10" fontId="7" fillId="0" borderId="1" xfId="0" applyNumberFormat="1" applyFont="1" applyBorder="1" applyAlignment="1">
      <alignment horizontal="right" vertical="center"/>
    </xf>
    <xf numFmtId="3" fontId="8" fillId="0" borderId="1" xfId="0" applyNumberFormat="1" applyFont="1" applyBorder="1" applyAlignment="1">
      <alignment horizontal="right" vertical="center"/>
    </xf>
    <xf numFmtId="164" fontId="8" fillId="0" borderId="1" xfId="0" applyNumberFormat="1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3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0" fillId="0" borderId="0" xfId="0" applyAlignment="1">
      <alignment horizontal="left" vertical="center" inden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left" vertical="center" wrapText="1" indent="1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164" fontId="6" fillId="4" borderId="1" xfId="0" applyNumberFormat="1" applyFont="1" applyFill="1" applyBorder="1"/>
    <xf numFmtId="0" fontId="1" fillId="0" borderId="0" xfId="1"/>
    <xf numFmtId="0" fontId="14" fillId="0" borderId="0" xfId="2" applyFont="1" applyAlignment="1" applyProtection="1"/>
    <xf numFmtId="0" fontId="15" fillId="0" borderId="10" xfId="1" applyFont="1" applyBorder="1" applyAlignment="1">
      <alignment horizontal="left" vertical="center" wrapText="1" indent="2"/>
    </xf>
    <xf numFmtId="0" fontId="9" fillId="3" borderId="7" xfId="0" applyFont="1" applyFill="1" applyBorder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12" fillId="3" borderId="2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</cellXfs>
  <cellStyles count="5">
    <cellStyle name="Hipervínculo 2" xfId="3"/>
    <cellStyle name="Hipervínculo 2 2" xfId="2"/>
    <cellStyle name="Normal" xfId="0" builtinId="0"/>
    <cellStyle name="Normal 2" xfId="4"/>
    <cellStyle name="Normal 2 2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0C0C0"/>
      <rgbColor rgb="FF878787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Punto de Equilibrio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'Punto de Equilibrio'!$C$16</c:f>
              <c:strCache>
                <c:ptCount val="1"/>
                <c:pt idx="0">
                  <c:v>Ingresos</c:v>
                </c:pt>
              </c:strCache>
            </c:strRef>
          </c:tx>
          <c:spPr>
            <a:ln w="29880">
              <a:solidFill>
                <a:srgbClr val="00B05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'Punto de Equilibrio'!$B$17:$B$27</c:f>
              <c:numCache>
                <c:formatCode>#,##0</c:formatCode>
                <c:ptCount val="11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</c:numCache>
            </c:numRef>
          </c:cat>
          <c:val>
            <c:numRef>
              <c:f>'Punto de Equilibrio'!$C$17:$C$27</c:f>
              <c:numCache>
                <c:formatCode>\$#,##0</c:formatCode>
                <c:ptCount val="11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'Punto de Equilibrio'!$G$16</c:f>
              <c:strCache>
                <c:ptCount val="1"/>
                <c:pt idx="0">
                  <c:v>Costos Totales</c:v>
                </c:pt>
              </c:strCache>
            </c:strRef>
          </c:tx>
          <c:spPr>
            <a:ln w="29880">
              <a:solidFill>
                <a:srgbClr val="FF000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'Punto de Equilibrio'!$B$17:$B$27</c:f>
              <c:numCache>
                <c:formatCode>#,##0</c:formatCode>
                <c:ptCount val="11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</c:numCache>
            </c:numRef>
          </c:cat>
          <c:val>
            <c:numRef>
              <c:f>'Punto de Equilibrio'!$G$17:$G$27</c:f>
              <c:numCache>
                <c:formatCode>\$#,##0</c:formatCode>
                <c:ptCount val="11"/>
                <c:pt idx="0">
                  <c:v>10000</c:v>
                </c:pt>
                <c:pt idx="1">
                  <c:v>13000</c:v>
                </c:pt>
                <c:pt idx="2">
                  <c:v>16000</c:v>
                </c:pt>
                <c:pt idx="3">
                  <c:v>19000</c:v>
                </c:pt>
                <c:pt idx="4">
                  <c:v>22000</c:v>
                </c:pt>
                <c:pt idx="5">
                  <c:v>25000</c:v>
                </c:pt>
                <c:pt idx="6">
                  <c:v>28000</c:v>
                </c:pt>
                <c:pt idx="7">
                  <c:v>31000</c:v>
                </c:pt>
                <c:pt idx="8">
                  <c:v>34000</c:v>
                </c:pt>
                <c:pt idx="9">
                  <c:v>37000</c:v>
                </c:pt>
                <c:pt idx="10">
                  <c:v>40000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145741312"/>
        <c:axId val="145743232"/>
      </c:lineChart>
      <c:catAx>
        <c:axId val="14574131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Unidades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5743232"/>
        <c:crosses val="autoZero"/>
        <c:auto val="1"/>
        <c:lblAlgn val="ctr"/>
        <c:lblOffset val="100"/>
        <c:noMultiLvlLbl val="0"/>
      </c:catAx>
      <c:valAx>
        <c:axId val="14574323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Monto ($)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\$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5741312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2800" b="1" strike="noStrike" spc="-1">
                <a:solidFill>
                  <a:schemeClr val="accent1"/>
                </a:solidFill>
                <a:latin typeface="Calibri"/>
              </a:defRPr>
            </a:pPr>
            <a:r>
              <a:rPr lang="en-US" sz="2800" b="1" strike="noStrike" spc="-1">
                <a:solidFill>
                  <a:schemeClr val="accent1"/>
                </a:solidFill>
                <a:latin typeface="Calibri"/>
              </a:rPr>
              <a:t>Punto de Equilibrio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'Punto de Equilibrio'!$C$16</c:f>
              <c:strCache>
                <c:ptCount val="1"/>
                <c:pt idx="0">
                  <c:v>Ingresos</c:v>
                </c:pt>
              </c:strCache>
            </c:strRef>
          </c:tx>
          <c:spPr>
            <a:ln w="29880">
              <a:solidFill>
                <a:srgbClr val="00B050"/>
              </a:solidFill>
              <a:round/>
            </a:ln>
          </c:spPr>
          <c:marker>
            <c:symbol val="none"/>
          </c:marker>
          <c:cat>
            <c:numRef>
              <c:f>'Punto de Equilibrio'!$B$17:$B$27</c:f>
              <c:numCache>
                <c:formatCode>#,##0</c:formatCode>
                <c:ptCount val="11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</c:numCache>
            </c:numRef>
          </c:cat>
          <c:val>
            <c:numRef>
              <c:f>'Punto de Equilibrio'!$C$17:$C$27</c:f>
              <c:numCache>
                <c:formatCode>\$#,##0</c:formatCode>
                <c:ptCount val="11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35000</c:v>
                </c:pt>
                <c:pt idx="8">
                  <c:v>40000</c:v>
                </c:pt>
                <c:pt idx="9">
                  <c:v>45000</c:v>
                </c:pt>
                <c:pt idx="10">
                  <c:v>50000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'Punto de Equilibrio'!$G$16</c:f>
              <c:strCache>
                <c:ptCount val="1"/>
                <c:pt idx="0">
                  <c:v>Costos Totales</c:v>
                </c:pt>
              </c:strCache>
            </c:strRef>
          </c:tx>
          <c:spPr>
            <a:ln w="29880">
              <a:solidFill>
                <a:srgbClr val="FF0000"/>
              </a:solidFill>
              <a:round/>
            </a:ln>
          </c:spPr>
          <c:marker>
            <c:symbol val="none"/>
          </c:marker>
          <c:cat>
            <c:numRef>
              <c:f>'Punto de Equilibrio'!$B$17:$B$27</c:f>
              <c:numCache>
                <c:formatCode>#,##0</c:formatCode>
                <c:ptCount val="11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</c:numCache>
            </c:numRef>
          </c:cat>
          <c:val>
            <c:numRef>
              <c:f>'Punto de Equilibrio'!$G$17:$G$27</c:f>
              <c:numCache>
                <c:formatCode>\$#,##0</c:formatCode>
                <c:ptCount val="11"/>
                <c:pt idx="0">
                  <c:v>10000</c:v>
                </c:pt>
                <c:pt idx="1">
                  <c:v>13000</c:v>
                </c:pt>
                <c:pt idx="2">
                  <c:v>16000</c:v>
                </c:pt>
                <c:pt idx="3">
                  <c:v>19000</c:v>
                </c:pt>
                <c:pt idx="4">
                  <c:v>22000</c:v>
                </c:pt>
                <c:pt idx="5">
                  <c:v>25000</c:v>
                </c:pt>
                <c:pt idx="6">
                  <c:v>28000</c:v>
                </c:pt>
                <c:pt idx="7">
                  <c:v>31000</c:v>
                </c:pt>
                <c:pt idx="8">
                  <c:v>34000</c:v>
                </c:pt>
                <c:pt idx="9">
                  <c:v>37000</c:v>
                </c:pt>
                <c:pt idx="10">
                  <c:v>40000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45753984"/>
        <c:axId val="145755520"/>
      </c:lineChart>
      <c:catAx>
        <c:axId val="145753984"/>
        <c:scaling>
          <c:orientation val="minMax"/>
        </c:scaling>
        <c:delete val="0"/>
        <c:axPos val="b"/>
        <c:numFmt formatCode="#,##0" sourceLinked="1"/>
        <c:majorTickMark val="none"/>
        <c:minorTickMark val="none"/>
        <c:tickLblPos val="nextTo"/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5755520"/>
        <c:crosses val="autoZero"/>
        <c:auto val="1"/>
        <c:lblAlgn val="ctr"/>
        <c:lblOffset val="100"/>
        <c:noMultiLvlLbl val="0"/>
      </c:catAx>
      <c:valAx>
        <c:axId val="14575552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\$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5753984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atoescrito.com/plantillas/" TargetMode="Externa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4B46003-C49E-4737-B486-D37B82CFC220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9D3F042-382D-4E92-90B0-5969A50DABA1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48C4DF72-0DEE-4D99-98AE-2F7CBDFFFF6B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296A4D1B-336C-41E7-A1A4-8C9BE012B0EC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22412</xdr:colOff>
      <xdr:row>2</xdr:row>
      <xdr:rowOff>145676</xdr:rowOff>
    </xdr:from>
    <xdr:to>
      <xdr:col>6</xdr:col>
      <xdr:colOff>638736</xdr:colOff>
      <xdr:row>13</xdr:row>
      <xdr:rowOff>168088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22411</xdr:colOff>
      <xdr:row>27</xdr:row>
      <xdr:rowOff>123265</xdr:rowOff>
    </xdr:from>
    <xdr:to>
      <xdr:col>7</xdr:col>
      <xdr:colOff>11205</xdr:colOff>
      <xdr:row>44</xdr:row>
      <xdr:rowOff>44823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</xdr:row>
      <xdr:rowOff>0</xdr:rowOff>
    </xdr:from>
    <xdr:to>
      <xdr:col>17</xdr:col>
      <xdr:colOff>200137</xdr:colOff>
      <xdr:row>5</xdr:row>
      <xdr:rowOff>220195</xdr:rowOff>
    </xdr:to>
    <xdr:sp macro="" textlink="">
      <xdr:nvSpPr>
        <xdr:cNvPr id="6" name="5 Rectángulo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2719980F-6E84-487C-96F5-5E9E2236B711}"/>
            </a:ext>
          </a:extLst>
        </xdr:cNvPr>
        <xdr:cNvSpPr/>
      </xdr:nvSpPr>
      <xdr:spPr>
        <a:xfrm>
          <a:off x="8583706" y="627529"/>
          <a:ext cx="5444490" cy="84772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0</xdr:colOff>
      <xdr:row>46</xdr:row>
      <xdr:rowOff>0</xdr:rowOff>
    </xdr:from>
    <xdr:to>
      <xdr:col>4</xdr:col>
      <xdr:colOff>435461</xdr:colOff>
      <xdr:row>50</xdr:row>
      <xdr:rowOff>85725</xdr:rowOff>
    </xdr:to>
    <xdr:sp macro="" textlink="">
      <xdr:nvSpPr>
        <xdr:cNvPr id="7" name="5 Rectángulo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2719980F-6E84-487C-96F5-5E9E2236B711}"/>
            </a:ext>
          </a:extLst>
        </xdr:cNvPr>
        <xdr:cNvSpPr/>
      </xdr:nvSpPr>
      <xdr:spPr>
        <a:xfrm>
          <a:off x="291353" y="9861176"/>
          <a:ext cx="5444490" cy="84772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eud/OneDrive/Documents/FORMATOESCRITO/tabla%20de%20amortizcion%20en%20excel/planilla-excel-amortizacion-sistema-aleman-y-franc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5703125" style="25" customWidth="1"/>
    <col min="2" max="2" width="93.42578125" style="25" customWidth="1"/>
    <col min="3" max="16381" width="11.28515625" style="25" hidden="1"/>
    <col min="16382" max="16382" width="30.5703125" style="25" hidden="1" customWidth="1"/>
    <col min="16383" max="16383" width="26.5703125" style="25" hidden="1" customWidth="1"/>
    <col min="16384" max="16384" width="19.42578125" style="25" hidden="1" customWidth="1"/>
  </cols>
  <sheetData>
    <row r="1" spans="2:2" ht="56.25" customHeight="1" x14ac:dyDescent="0.25"/>
    <row r="2" spans="2:2" ht="56.25" customHeight="1" x14ac:dyDescent="0.5">
      <c r="B2" s="26" t="s">
        <v>17</v>
      </c>
    </row>
    <row r="3" spans="2:2" ht="212.25" customHeight="1" x14ac:dyDescent="0.25">
      <c r="B3" s="27" t="s">
        <v>18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47"/>
  <sheetViews>
    <sheetView showGridLines="0" tabSelected="1" zoomScale="85" zoomScaleNormal="85" workbookViewId="0">
      <selection activeCell="Q13" sqref="Q13"/>
    </sheetView>
  </sheetViews>
  <sheetFormatPr defaultColWidth="8.7109375" defaultRowHeight="15" x14ac:dyDescent="0.25"/>
  <cols>
    <col min="1" max="1" width="4.28515625" customWidth="1"/>
    <col min="2" max="2" width="45.140625" customWidth="1"/>
    <col min="3" max="6" width="15" customWidth="1"/>
    <col min="7" max="7" width="10.5703125" bestFit="1" customWidth="1"/>
  </cols>
  <sheetData>
    <row r="2" spans="2:7" ht="34.5" x14ac:dyDescent="0.45">
      <c r="B2" s="32" t="s">
        <v>0</v>
      </c>
      <c r="C2" s="33"/>
      <c r="D2" s="33"/>
      <c r="E2" s="33"/>
      <c r="F2" s="33"/>
      <c r="G2" s="34"/>
    </row>
    <row r="3" spans="2:7" x14ac:dyDescent="0.25">
      <c r="B3" s="2"/>
      <c r="C3" s="3"/>
      <c r="D3" s="3"/>
      <c r="E3" s="3"/>
      <c r="F3" s="3"/>
      <c r="G3" s="4"/>
    </row>
    <row r="4" spans="2:7" ht="15.75" x14ac:dyDescent="0.25">
      <c r="B4" s="28" t="s">
        <v>1</v>
      </c>
      <c r="C4" s="29"/>
      <c r="D4" s="3"/>
      <c r="E4" s="3"/>
      <c r="F4" s="3"/>
      <c r="G4" s="4"/>
    </row>
    <row r="5" spans="2:7" ht="18.75" x14ac:dyDescent="0.3">
      <c r="B5" s="7" t="s">
        <v>2</v>
      </c>
      <c r="C5" s="24">
        <v>50</v>
      </c>
      <c r="D5" s="3"/>
      <c r="E5" s="3"/>
      <c r="F5" s="3"/>
      <c r="G5" s="4"/>
    </row>
    <row r="6" spans="2:7" ht="18.75" x14ac:dyDescent="0.3">
      <c r="B6" s="7" t="s">
        <v>3</v>
      </c>
      <c r="C6" s="24">
        <v>30</v>
      </c>
      <c r="D6" s="3"/>
      <c r="E6" s="6"/>
      <c r="F6" s="3"/>
      <c r="G6" s="4"/>
    </row>
    <row r="7" spans="2:7" ht="18.75" x14ac:dyDescent="0.3">
      <c r="B7" s="7" t="s">
        <v>4</v>
      </c>
      <c r="C7" s="24">
        <v>10000</v>
      </c>
      <c r="D7" s="3"/>
      <c r="E7" s="3"/>
      <c r="F7" s="3"/>
      <c r="G7" s="4"/>
    </row>
    <row r="8" spans="2:7" x14ac:dyDescent="0.25">
      <c r="B8" s="2"/>
      <c r="C8" s="3"/>
      <c r="D8" s="3"/>
      <c r="E8" s="3"/>
      <c r="F8" s="3"/>
      <c r="G8" s="4"/>
    </row>
    <row r="9" spans="2:7" ht="15.75" x14ac:dyDescent="0.25">
      <c r="B9" s="28" t="s">
        <v>5</v>
      </c>
      <c r="C9" s="29"/>
      <c r="D9" s="3"/>
      <c r="E9" s="3"/>
      <c r="F9" s="3"/>
      <c r="G9" s="4"/>
    </row>
    <row r="10" spans="2:7" ht="18.75" x14ac:dyDescent="0.3">
      <c r="B10" s="7" t="s">
        <v>6</v>
      </c>
      <c r="C10" s="9">
        <f>C5-C6</f>
        <v>20</v>
      </c>
      <c r="D10" s="3"/>
      <c r="E10" s="3"/>
      <c r="F10" s="3"/>
      <c r="G10" s="4"/>
    </row>
    <row r="11" spans="2:7" ht="18.75" x14ac:dyDescent="0.3">
      <c r="B11" s="7" t="s">
        <v>7</v>
      </c>
      <c r="C11" s="10">
        <f>C10/C5</f>
        <v>0.4</v>
      </c>
      <c r="D11" s="3"/>
      <c r="E11" s="3"/>
      <c r="F11" s="3"/>
      <c r="G11" s="4"/>
    </row>
    <row r="12" spans="2:7" ht="18" x14ac:dyDescent="0.25">
      <c r="B12" s="8" t="s">
        <v>8</v>
      </c>
      <c r="C12" s="11">
        <f>C7/C10</f>
        <v>500</v>
      </c>
      <c r="D12" s="3"/>
      <c r="E12" s="3"/>
      <c r="F12" s="3"/>
      <c r="G12" s="4"/>
    </row>
    <row r="13" spans="2:7" ht="18" x14ac:dyDescent="0.25">
      <c r="B13" s="8" t="s">
        <v>9</v>
      </c>
      <c r="C13" s="12">
        <f>C12*C5</f>
        <v>25000</v>
      </c>
      <c r="D13" s="3"/>
      <c r="E13" s="3"/>
      <c r="F13" s="3"/>
      <c r="G13" s="4"/>
    </row>
    <row r="14" spans="2:7" x14ac:dyDescent="0.25">
      <c r="B14" s="2"/>
      <c r="C14" s="13"/>
      <c r="D14" s="3"/>
      <c r="E14" s="3"/>
      <c r="F14" s="3"/>
      <c r="G14" s="4"/>
    </row>
    <row r="15" spans="2:7" ht="15.75" x14ac:dyDescent="0.25">
      <c r="B15" s="30" t="s">
        <v>10</v>
      </c>
      <c r="C15" s="31"/>
      <c r="D15" s="31"/>
      <c r="E15" s="31"/>
      <c r="F15" s="31"/>
      <c r="G15" s="5"/>
    </row>
    <row r="16" spans="2:7" x14ac:dyDescent="0.25">
      <c r="B16" s="1" t="s">
        <v>11</v>
      </c>
      <c r="C16" s="1" t="s">
        <v>12</v>
      </c>
      <c r="D16" s="1" t="s">
        <v>13</v>
      </c>
      <c r="E16" s="1" t="s">
        <v>14</v>
      </c>
      <c r="F16" s="1" t="s">
        <v>15</v>
      </c>
      <c r="G16" s="1" t="s">
        <v>16</v>
      </c>
    </row>
    <row r="17" spans="2:7" ht="18.75" x14ac:dyDescent="0.3">
      <c r="B17" s="14">
        <v>0</v>
      </c>
      <c r="C17" s="15">
        <f t="shared" ref="C17:C27" si="0">B17*$C$5</f>
        <v>0</v>
      </c>
      <c r="D17" s="15">
        <f t="shared" ref="D17:D27" si="1">B17*$C$6</f>
        <v>0</v>
      </c>
      <c r="E17" s="15">
        <f t="shared" ref="E17:E27" si="2">$C$7</f>
        <v>10000</v>
      </c>
      <c r="F17" s="16">
        <f t="shared" ref="F17:F27" si="3">C17-D17-E17</f>
        <v>-10000</v>
      </c>
      <c r="G17" s="15">
        <f t="shared" ref="G17:G27" si="4">D17+E17</f>
        <v>10000</v>
      </c>
    </row>
    <row r="18" spans="2:7" ht="18.75" x14ac:dyDescent="0.3">
      <c r="B18" s="14">
        <v>100</v>
      </c>
      <c r="C18" s="15">
        <f t="shared" si="0"/>
        <v>5000</v>
      </c>
      <c r="D18" s="15">
        <f t="shared" si="1"/>
        <v>3000</v>
      </c>
      <c r="E18" s="15">
        <f t="shared" si="2"/>
        <v>10000</v>
      </c>
      <c r="F18" s="16">
        <f t="shared" si="3"/>
        <v>-8000</v>
      </c>
      <c r="G18" s="15">
        <f t="shared" si="4"/>
        <v>13000</v>
      </c>
    </row>
    <row r="19" spans="2:7" ht="18.75" x14ac:dyDescent="0.3">
      <c r="B19" s="14">
        <v>200</v>
      </c>
      <c r="C19" s="15">
        <f t="shared" si="0"/>
        <v>10000</v>
      </c>
      <c r="D19" s="15">
        <f t="shared" si="1"/>
        <v>6000</v>
      </c>
      <c r="E19" s="15">
        <f t="shared" si="2"/>
        <v>10000</v>
      </c>
      <c r="F19" s="16">
        <f t="shared" si="3"/>
        <v>-6000</v>
      </c>
      <c r="G19" s="15">
        <f t="shared" si="4"/>
        <v>16000</v>
      </c>
    </row>
    <row r="20" spans="2:7" ht="18.75" x14ac:dyDescent="0.3">
      <c r="B20" s="14">
        <v>300</v>
      </c>
      <c r="C20" s="15">
        <f t="shared" si="0"/>
        <v>15000</v>
      </c>
      <c r="D20" s="15">
        <f t="shared" si="1"/>
        <v>9000</v>
      </c>
      <c r="E20" s="15">
        <f t="shared" si="2"/>
        <v>10000</v>
      </c>
      <c r="F20" s="16">
        <f t="shared" si="3"/>
        <v>-4000</v>
      </c>
      <c r="G20" s="15">
        <f t="shared" si="4"/>
        <v>19000</v>
      </c>
    </row>
    <row r="21" spans="2:7" ht="18.75" x14ac:dyDescent="0.3">
      <c r="B21" s="14">
        <v>400</v>
      </c>
      <c r="C21" s="15">
        <f t="shared" si="0"/>
        <v>20000</v>
      </c>
      <c r="D21" s="15">
        <f t="shared" si="1"/>
        <v>12000</v>
      </c>
      <c r="E21" s="15">
        <f t="shared" si="2"/>
        <v>10000</v>
      </c>
      <c r="F21" s="16">
        <f t="shared" si="3"/>
        <v>-2000</v>
      </c>
      <c r="G21" s="15">
        <f t="shared" si="4"/>
        <v>22000</v>
      </c>
    </row>
    <row r="22" spans="2:7" ht="18.75" x14ac:dyDescent="0.3">
      <c r="B22" s="14">
        <v>500</v>
      </c>
      <c r="C22" s="15">
        <f t="shared" si="0"/>
        <v>25000</v>
      </c>
      <c r="D22" s="15">
        <f t="shared" si="1"/>
        <v>15000</v>
      </c>
      <c r="E22" s="15">
        <f t="shared" si="2"/>
        <v>10000</v>
      </c>
      <c r="F22" s="16">
        <f t="shared" si="3"/>
        <v>0</v>
      </c>
      <c r="G22" s="15">
        <f t="shared" si="4"/>
        <v>25000</v>
      </c>
    </row>
    <row r="23" spans="2:7" ht="18.75" x14ac:dyDescent="0.3">
      <c r="B23" s="14">
        <v>600</v>
      </c>
      <c r="C23" s="15">
        <f t="shared" si="0"/>
        <v>30000</v>
      </c>
      <c r="D23" s="15">
        <f t="shared" si="1"/>
        <v>18000</v>
      </c>
      <c r="E23" s="15">
        <f t="shared" si="2"/>
        <v>10000</v>
      </c>
      <c r="F23" s="16">
        <f t="shared" si="3"/>
        <v>2000</v>
      </c>
      <c r="G23" s="15">
        <f t="shared" si="4"/>
        <v>28000</v>
      </c>
    </row>
    <row r="24" spans="2:7" ht="18.75" x14ac:dyDescent="0.3">
      <c r="B24" s="14">
        <v>700</v>
      </c>
      <c r="C24" s="15">
        <f t="shared" si="0"/>
        <v>35000</v>
      </c>
      <c r="D24" s="15">
        <f t="shared" si="1"/>
        <v>21000</v>
      </c>
      <c r="E24" s="15">
        <f t="shared" si="2"/>
        <v>10000</v>
      </c>
      <c r="F24" s="16">
        <f t="shared" si="3"/>
        <v>4000</v>
      </c>
      <c r="G24" s="15">
        <f t="shared" si="4"/>
        <v>31000</v>
      </c>
    </row>
    <row r="25" spans="2:7" ht="18.75" x14ac:dyDescent="0.3">
      <c r="B25" s="14">
        <v>800</v>
      </c>
      <c r="C25" s="15">
        <f t="shared" si="0"/>
        <v>40000</v>
      </c>
      <c r="D25" s="15">
        <f t="shared" si="1"/>
        <v>24000</v>
      </c>
      <c r="E25" s="15">
        <f t="shared" si="2"/>
        <v>10000</v>
      </c>
      <c r="F25" s="16">
        <f t="shared" si="3"/>
        <v>6000</v>
      </c>
      <c r="G25" s="15">
        <f t="shared" si="4"/>
        <v>34000</v>
      </c>
    </row>
    <row r="26" spans="2:7" ht="18.75" x14ac:dyDescent="0.3">
      <c r="B26" s="14">
        <v>900</v>
      </c>
      <c r="C26" s="15">
        <f t="shared" si="0"/>
        <v>45000</v>
      </c>
      <c r="D26" s="15">
        <f t="shared" si="1"/>
        <v>27000</v>
      </c>
      <c r="E26" s="15">
        <f t="shared" si="2"/>
        <v>10000</v>
      </c>
      <c r="F26" s="16">
        <f t="shared" si="3"/>
        <v>8000</v>
      </c>
      <c r="G26" s="15">
        <f t="shared" si="4"/>
        <v>37000</v>
      </c>
    </row>
    <row r="27" spans="2:7" ht="18.75" x14ac:dyDescent="0.3">
      <c r="B27" s="14">
        <v>1000</v>
      </c>
      <c r="C27" s="15">
        <f t="shared" si="0"/>
        <v>50000</v>
      </c>
      <c r="D27" s="15">
        <f t="shared" si="1"/>
        <v>30000</v>
      </c>
      <c r="E27" s="15">
        <f t="shared" si="2"/>
        <v>10000</v>
      </c>
      <c r="F27" s="16">
        <f t="shared" si="3"/>
        <v>10000</v>
      </c>
      <c r="G27" s="15">
        <f t="shared" si="4"/>
        <v>40000</v>
      </c>
    </row>
    <row r="30" spans="2:7" ht="18" x14ac:dyDescent="0.25">
      <c r="B30" s="17"/>
    </row>
    <row r="32" spans="2:7" x14ac:dyDescent="0.25">
      <c r="B32" s="20"/>
    </row>
    <row r="34" spans="2:2" x14ac:dyDescent="0.25">
      <c r="B34" s="18"/>
    </row>
    <row r="35" spans="2:2" x14ac:dyDescent="0.25">
      <c r="B35" s="19"/>
    </row>
    <row r="36" spans="2:2" x14ac:dyDescent="0.25">
      <c r="B36" s="21"/>
    </row>
    <row r="37" spans="2:2" x14ac:dyDescent="0.25">
      <c r="B37" s="21"/>
    </row>
    <row r="38" spans="2:2" x14ac:dyDescent="0.25">
      <c r="B38" s="21"/>
    </row>
    <row r="40" spans="2:2" x14ac:dyDescent="0.25">
      <c r="B40" s="18"/>
    </row>
    <row r="41" spans="2:2" x14ac:dyDescent="0.25">
      <c r="B41" s="19"/>
    </row>
    <row r="42" spans="2:2" x14ac:dyDescent="0.25">
      <c r="B42" s="22"/>
    </row>
    <row r="43" spans="2:2" x14ac:dyDescent="0.25">
      <c r="B43" s="22"/>
    </row>
    <row r="44" spans="2:2" x14ac:dyDescent="0.25">
      <c r="B44" s="22"/>
    </row>
    <row r="45" spans="2:2" x14ac:dyDescent="0.25">
      <c r="B45" s="22"/>
    </row>
    <row r="46" spans="2:2" x14ac:dyDescent="0.25">
      <c r="B46" s="23"/>
    </row>
    <row r="47" spans="2:2" x14ac:dyDescent="0.25">
      <c r="B47" s="20"/>
    </row>
  </sheetData>
  <mergeCells count="4">
    <mergeCell ref="B4:C4"/>
    <mergeCell ref="B9:C9"/>
    <mergeCell ref="B15:F15"/>
    <mergeCell ref="B2:G2"/>
  </mergeCells>
  <pageMargins left="0.7" right="0.7" top="0.75" bottom="0.75" header="0.3" footer="0.3"/>
  <pageSetup paperSize="9" scale="69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Punto de Equilibrio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cp:revision>1</cp:revision>
  <cp:lastPrinted>2026-05-26T15:42:04Z</cp:lastPrinted>
  <dcterms:created xsi:type="dcterms:W3CDTF">2026-05-26T12:27:22Z</dcterms:created>
  <dcterms:modified xsi:type="dcterms:W3CDTF">2026-05-26T18:23:19Z</dcterms:modified>
  <dc:language>en-US</dc:language>
</cp:coreProperties>
</file>